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Анастасия\Desktop\Вишня\ЛИГА\2024\"/>
    </mc:Choice>
  </mc:AlternateContent>
  <xr:revisionPtr revIDLastSave="0" documentId="8_{E1BBE1C4-A51E-43A1-9474-52711752F89F}" xr6:coauthVersionLast="47" xr6:coauthVersionMax="47" xr10:uidLastSave="{00000000-0000-0000-0000-000000000000}"/>
  <bookViews>
    <workbookView xWindow="-110" yWindow="-110" windowWidth="19420" windowHeight="10420" xr2:uid="{89FF7587-BC7A-4AC7-9A1C-425727D68219}"/>
  </bookViews>
  <sheets>
    <sheet name="на 31.12.2024 общий отче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42" i="1"/>
  <c r="H41" i="1"/>
  <c r="H40" i="1"/>
  <c r="H39" i="1"/>
  <c r="H38" i="1"/>
  <c r="H37" i="1"/>
  <c r="H36" i="1"/>
  <c r="H35" i="1"/>
  <c r="H34" i="1" s="1"/>
  <c r="H32" i="1"/>
  <c r="H30" i="1"/>
  <c r="H29" i="1"/>
  <c r="H28" i="1"/>
  <c r="H27" i="1"/>
  <c r="H26" i="1"/>
  <c r="H23" i="1" s="1"/>
  <c r="H25" i="1"/>
  <c r="H24" i="1"/>
  <c r="H19" i="1"/>
  <c r="H17" i="1"/>
  <c r="H16" i="1"/>
  <c r="H14" i="1"/>
  <c r="H13" i="1"/>
  <c r="H12" i="1"/>
  <c r="H11" i="1"/>
  <c r="H10" i="1"/>
  <c r="H9" i="1" s="1"/>
  <c r="H46" i="1" l="1"/>
</calcChain>
</file>

<file path=xl/sharedStrings.xml><?xml version="1.0" encoding="utf-8"?>
<sst xmlns="http://schemas.openxmlformats.org/spreadsheetml/2006/main" count="80" uniqueCount="52">
  <si>
    <r>
      <rPr>
        <b/>
        <sz val="11"/>
        <color theme="1"/>
        <rFont val="Aptos Narrow"/>
        <family val="2"/>
        <scheme val="minor"/>
      </rPr>
      <t>О Т Ч Е Т</t>
    </r>
    <r>
      <rPr>
        <sz val="11"/>
        <color theme="1"/>
        <rFont val="Aptos Narrow"/>
        <family val="2"/>
        <charset val="204"/>
        <scheme val="minor"/>
      </rPr>
      <t xml:space="preserve">
о распределении и расходовании средств, полученных в виде целевых отчислений от азартных
игр, направляемых на финансирование мероприятий по развитию профессионального спорта,
детско-юношеского спорта и массового спорта, общероссийской спортивной федерацией или
профессиональной спортивной лигой</t>
    </r>
  </si>
  <si>
    <t xml:space="preserve">Общероссийская физкультурно-спортивная общественная организация                                    «Федерация бодибилдинга России» </t>
  </si>
  <si>
    <t>(наименование общероссийской спортивной федерации или профессиональной спортивной лиги)</t>
  </si>
  <si>
    <r>
      <t xml:space="preserve">представляет </t>
    </r>
    <r>
      <rPr>
        <u/>
        <sz val="11"/>
        <color rgb="FF000000"/>
        <rFont val="Times New Roman"/>
        <family val="1"/>
        <charset val="204"/>
      </rPr>
      <t>отчет</t>
    </r>
    <r>
      <rPr>
        <sz val="11"/>
        <color rgb="FF000000"/>
        <rFont val="Times New Roman"/>
        <family val="1"/>
        <charset val="204"/>
      </rPr>
      <t xml:space="preserve"> (доработанный отчет) (нужное подчеркнуть) по состоянию                                                         на 31 декабря 2024 года</t>
    </r>
  </si>
  <si>
    <t>Мероприятия</t>
  </si>
  <si>
    <t>Сумма</t>
  </si>
  <si>
    <t>I.</t>
  </si>
  <si>
    <t xml:space="preserve">Детско-юношеский спорт   </t>
  </si>
  <si>
    <t>1.</t>
  </si>
  <si>
    <t>Финансирование деятельности физкультурно-спортивных организаций по организации и (или) проведению физкультурных мероприятий и (или) спортивных мероприятий</t>
  </si>
  <si>
    <t>1.1.</t>
  </si>
  <si>
    <t>Организация и (или) проведение спортивных мероприятий (ИТО)</t>
  </si>
  <si>
    <t>2.</t>
  </si>
  <si>
    <t>Приобритение и (или) аренда объекта спорта, мест проведения физкультурных мероприятий и (или) спортивных мероприятий, иного недвижимого имущества Федерации дляпроведения физкультурных мероприятий и(или) спортивных мероприятий.</t>
  </si>
  <si>
    <t>2.1.</t>
  </si>
  <si>
    <t>Аренда обекта спорта для провеления спортивных мероприятий</t>
  </si>
  <si>
    <t>3.</t>
  </si>
  <si>
    <t xml:space="preserve">Обеспечение наградной продукцией и атрибутикой,
поощрение участников и победителей (призеров)
физкультурных мероприятий и (или) спортивных
мероприятий </t>
  </si>
  <si>
    <t>3.1</t>
  </si>
  <si>
    <t>Обеспечение наградной продукцией и атрибутикой,
участников и победителей (призеров) спортивных
мероприятий.</t>
  </si>
  <si>
    <t>4.</t>
  </si>
  <si>
    <t>На проведение мероприятий по развитию физической культуры и  детско-юношеского, массового и профессионального спорта на территории  Российской Федерации, в том числе на территориях Донецкой Народной Республики, Луганской Народной Республики, Запорожской области и Херсонской области.</t>
  </si>
  <si>
    <t>5.</t>
  </si>
  <si>
    <t>Меры стимулирующего характера для работников Федерации и региональных спортивных федераций, в должностные обязанности которых входит развитие спорта.</t>
  </si>
  <si>
    <t>5.1</t>
  </si>
  <si>
    <t xml:space="preserve">Вознаграждение за развитие спорта </t>
  </si>
  <si>
    <t>6.</t>
  </si>
  <si>
    <t>Приобретение и (или) аренда спортивного инвентаря, спортивного оборудования и спортивной экипировки для организации и проведения  физкультурных мероприятий и (или) спортивных мероприятий, а также в целях подготовки и обеспечения спортивных команд субъектов Российской Федерации и спортивных сборных команд Российской Федерации.</t>
  </si>
  <si>
    <t>6.1</t>
  </si>
  <si>
    <t>Приобретение спортивного оборудования</t>
  </si>
  <si>
    <t>II.</t>
  </si>
  <si>
    <t xml:space="preserve">Массовый спорт   </t>
  </si>
  <si>
    <t>3.1.</t>
  </si>
  <si>
    <t>Аренада обекта спорта для провеления спортивных мероприятий</t>
  </si>
  <si>
    <t>Обеспечение проезда, проживания и питания спортсменов, тренеров, тренеров-преподавателей, спортивных судей, представителей организаторов физкультурных мероприятий и (или) спортивных мероприятий, иных членов спортивных делегаций, принимающих участие в физкультурных мероприятиях и (или) спортивных мероприятиях</t>
  </si>
  <si>
    <t>4.1.</t>
  </si>
  <si>
    <t>Обеспечение проезда спортивных судей, спортсменов, тренеров,тренеров-преподавателей, представителей принимающих участие в спортивных мероприятиях</t>
  </si>
  <si>
    <t>III.</t>
  </si>
  <si>
    <t xml:space="preserve"> Профессиональный спорт      </t>
  </si>
  <si>
    <t xml:space="preserve">Обеспечение наградной продукцией и атрибутикой,              поощрение участников и победителей (призеров)           физкультурных мероприятий и (или) спортивных    мероприятий </t>
  </si>
  <si>
    <t>Обеспечение наградной продукцией и атрибутикой,                       участников и победителей (призеров) спортивных    мероприятий</t>
  </si>
  <si>
    <t>4.1</t>
  </si>
  <si>
    <t>IV.</t>
  </si>
  <si>
    <t>Остаток неизрасходованных средств, полученных в виде целевых отчислений от азартных игр</t>
  </si>
  <si>
    <t xml:space="preserve">Нарастающим итогом с учетом предыдущих кварталов         </t>
  </si>
  <si>
    <t>Руководитель общероссийской </t>
  </si>
  <si>
    <t xml:space="preserve">спортивной федерации </t>
  </si>
  <si>
    <t>Президент ФББР</t>
  </si>
  <si>
    <t>Вишневский А.В.</t>
  </si>
  <si>
    <t>(дата)</t>
  </si>
  <si>
    <t>(Ф.И.О.)</t>
  </si>
  <si>
    <t>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</si>
</sst>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2"/>
      <color rgb="FF000000"/>
      <name val="Times New Roman"/>
      <family val="1"/>
      <charset val="204"/>
    </font>
    <font>
      <sz val="8"/>
      <color theme="1"/>
      <name val="Aptos Narrow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4"/>
      <color theme="1"/>
      <name val="Aptos Narrow"/>
      <family val="2"/>
      <scheme val="minor"/>
    </font>
    <font>
      <b/>
      <sz val="13.5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0" fillId="0" borderId="0" xfId="0" applyNumberFormat="1"/>
    <xf numFmtId="0" fontId="8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4" fontId="0" fillId="0" borderId="5" xfId="0" applyNumberFormat="1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76B5-2122-41A1-8434-B407CB13BEE1}">
  <dimension ref="A1:L53"/>
  <sheetViews>
    <sheetView tabSelected="1" topLeftCell="A45" zoomScale="85" zoomScaleNormal="85" workbookViewId="0">
      <selection sqref="A1:J1"/>
    </sheetView>
  </sheetViews>
  <sheetFormatPr defaultRowHeight="14.5" x14ac:dyDescent="0.35"/>
  <cols>
    <col min="1" max="1" width="10.54296875" bestFit="1" customWidth="1"/>
    <col min="7" max="7" width="10.81640625" customWidth="1"/>
    <col min="8" max="8" width="9.7265625" bestFit="1" customWidth="1"/>
    <col min="9" max="9" width="17" customWidth="1"/>
    <col min="10" max="10" width="6.36328125" customWidth="1"/>
    <col min="11" max="11" width="13.81640625" customWidth="1"/>
    <col min="12" max="12" width="13.453125" bestFit="1" customWidth="1"/>
    <col min="14" max="14" width="11.81640625" bestFit="1" customWidth="1"/>
  </cols>
  <sheetData>
    <row r="1" spans="1:11" ht="92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" customHeight="1" x14ac:dyDescent="0.3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7" customHeight="1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x14ac:dyDescent="0.35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39" customHeight="1" x14ac:dyDescent="0.3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</row>
    <row r="8" spans="1:11" x14ac:dyDescent="0.35">
      <c r="A8" s="21" t="s">
        <v>4</v>
      </c>
      <c r="B8" s="21"/>
      <c r="C8" s="21"/>
      <c r="D8" s="21"/>
      <c r="E8" s="21"/>
      <c r="F8" s="21"/>
      <c r="G8" s="21"/>
      <c r="H8" s="21" t="s">
        <v>5</v>
      </c>
      <c r="I8" s="21"/>
      <c r="J8" s="21"/>
    </row>
    <row r="9" spans="1:11" ht="18.5" x14ac:dyDescent="0.45">
      <c r="A9" s="1" t="s">
        <v>6</v>
      </c>
      <c r="B9" s="22" t="s">
        <v>7</v>
      </c>
      <c r="C9" s="23"/>
      <c r="D9" s="23"/>
      <c r="E9" s="23"/>
      <c r="F9" s="23"/>
      <c r="G9" s="24"/>
      <c r="H9" s="25">
        <f>H10+H12+H14+H16+H17+H19</f>
        <v>6670951</v>
      </c>
      <c r="I9" s="26"/>
      <c r="J9" s="27"/>
      <c r="K9" s="5"/>
    </row>
    <row r="10" spans="1:11" ht="65.5" customHeight="1" x14ac:dyDescent="0.35">
      <c r="A10" s="6" t="s">
        <v>8</v>
      </c>
      <c r="B10" s="28" t="s">
        <v>9</v>
      </c>
      <c r="C10" s="29"/>
      <c r="D10" s="29"/>
      <c r="E10" s="29"/>
      <c r="F10" s="29"/>
      <c r="G10" s="30"/>
      <c r="H10" s="31">
        <f>H11</f>
        <v>1856946</v>
      </c>
      <c r="I10" s="32"/>
      <c r="J10" s="33"/>
    </row>
    <row r="11" spans="1:11" ht="31.5" customHeight="1" x14ac:dyDescent="0.35">
      <c r="A11" s="7" t="s">
        <v>10</v>
      </c>
      <c r="B11" s="34" t="s">
        <v>11</v>
      </c>
      <c r="C11" s="35"/>
      <c r="D11" s="35"/>
      <c r="E11" s="35"/>
      <c r="F11" s="35"/>
      <c r="G11" s="36"/>
      <c r="H11" s="31">
        <f>49400+337546+270000+1200000</f>
        <v>1856946</v>
      </c>
      <c r="I11" s="32"/>
      <c r="J11" s="33"/>
    </row>
    <row r="12" spans="1:11" ht="82" customHeight="1" x14ac:dyDescent="0.35">
      <c r="A12" s="7" t="s">
        <v>12</v>
      </c>
      <c r="B12" s="28" t="s">
        <v>13</v>
      </c>
      <c r="C12" s="29"/>
      <c r="D12" s="29"/>
      <c r="E12" s="29"/>
      <c r="F12" s="29"/>
      <c r="G12" s="30"/>
      <c r="H12" s="31">
        <f>H13</f>
        <v>842454</v>
      </c>
      <c r="I12" s="32"/>
      <c r="J12" s="33"/>
    </row>
    <row r="13" spans="1:11" ht="44" customHeight="1" x14ac:dyDescent="0.35">
      <c r="A13" s="8" t="s">
        <v>14</v>
      </c>
      <c r="B13" s="37" t="s">
        <v>15</v>
      </c>
      <c r="C13" s="37"/>
      <c r="D13" s="37"/>
      <c r="E13" s="37"/>
      <c r="F13" s="37"/>
      <c r="G13" s="37"/>
      <c r="H13" s="38">
        <f>180000+662454</f>
        <v>842454</v>
      </c>
      <c r="I13" s="38"/>
      <c r="J13" s="38"/>
    </row>
    <row r="14" spans="1:11" ht="62" customHeight="1" x14ac:dyDescent="0.35">
      <c r="A14" s="6" t="s">
        <v>16</v>
      </c>
      <c r="B14" s="28" t="s">
        <v>17</v>
      </c>
      <c r="C14" s="29"/>
      <c r="D14" s="29"/>
      <c r="E14" s="29"/>
      <c r="F14" s="29"/>
      <c r="G14" s="30"/>
      <c r="H14" s="39">
        <f>H15</f>
        <v>40600</v>
      </c>
      <c r="I14" s="40"/>
      <c r="J14" s="41"/>
    </row>
    <row r="15" spans="1:11" ht="44" customHeight="1" x14ac:dyDescent="0.35">
      <c r="A15" s="9" t="s">
        <v>18</v>
      </c>
      <c r="B15" s="34" t="s">
        <v>19</v>
      </c>
      <c r="C15" s="35"/>
      <c r="D15" s="35"/>
      <c r="E15" s="35"/>
      <c r="F15" s="35"/>
      <c r="G15" s="36"/>
      <c r="H15" s="39">
        <v>40600</v>
      </c>
      <c r="I15" s="40"/>
      <c r="J15" s="41"/>
    </row>
    <row r="16" spans="1:11" ht="97.5" customHeight="1" x14ac:dyDescent="0.35">
      <c r="A16" s="8" t="s">
        <v>20</v>
      </c>
      <c r="B16" s="42" t="s">
        <v>21</v>
      </c>
      <c r="C16" s="42"/>
      <c r="D16" s="42"/>
      <c r="E16" s="42"/>
      <c r="F16" s="42"/>
      <c r="G16" s="42"/>
      <c r="H16" s="31">
        <f>1008010+1873421</f>
        <v>2881431</v>
      </c>
      <c r="I16" s="32"/>
      <c r="J16" s="33"/>
    </row>
    <row r="17" spans="1:11" ht="44" customHeight="1" x14ac:dyDescent="0.35">
      <c r="A17" s="6" t="s">
        <v>22</v>
      </c>
      <c r="B17" s="28" t="s">
        <v>23</v>
      </c>
      <c r="C17" s="29"/>
      <c r="D17" s="29"/>
      <c r="E17" s="29"/>
      <c r="F17" s="29"/>
      <c r="G17" s="30"/>
      <c r="H17" s="39">
        <f>H18</f>
        <v>300000</v>
      </c>
      <c r="I17" s="40"/>
      <c r="J17" s="41"/>
    </row>
    <row r="18" spans="1:11" ht="31" customHeight="1" x14ac:dyDescent="0.35">
      <c r="A18" s="9" t="s">
        <v>24</v>
      </c>
      <c r="B18" s="34" t="s">
        <v>25</v>
      </c>
      <c r="C18" s="35"/>
      <c r="D18" s="35"/>
      <c r="E18" s="35"/>
      <c r="F18" s="35"/>
      <c r="G18" s="36"/>
      <c r="H18" s="39">
        <v>300000</v>
      </c>
      <c r="I18" s="40"/>
      <c r="J18" s="41"/>
    </row>
    <row r="19" spans="1:11" ht="105.5" customHeight="1" x14ac:dyDescent="0.35">
      <c r="A19" s="6" t="s">
        <v>26</v>
      </c>
      <c r="B19" s="28" t="s">
        <v>27</v>
      </c>
      <c r="C19" s="29"/>
      <c r="D19" s="29"/>
      <c r="E19" s="29"/>
      <c r="F19" s="29"/>
      <c r="G19" s="30"/>
      <c r="H19" s="39">
        <f>H20</f>
        <v>749520</v>
      </c>
      <c r="I19" s="40"/>
      <c r="J19" s="41"/>
    </row>
    <row r="20" spans="1:11" ht="33" customHeight="1" x14ac:dyDescent="0.35">
      <c r="A20" s="9" t="s">
        <v>28</v>
      </c>
      <c r="B20" s="34" t="s">
        <v>29</v>
      </c>
      <c r="C20" s="35"/>
      <c r="D20" s="35"/>
      <c r="E20" s="35"/>
      <c r="F20" s="35"/>
      <c r="G20" s="36"/>
      <c r="H20" s="39">
        <v>749520</v>
      </c>
      <c r="I20" s="40"/>
      <c r="J20" s="41"/>
    </row>
    <row r="21" spans="1:11" ht="18.5" x14ac:dyDescent="0.45">
      <c r="A21" s="10"/>
      <c r="B21" s="2"/>
      <c r="C21" s="2"/>
      <c r="D21" s="2"/>
      <c r="E21" s="2"/>
      <c r="F21" s="2"/>
      <c r="G21" s="2"/>
      <c r="H21" s="3"/>
      <c r="I21" s="3"/>
      <c r="J21" s="4"/>
    </row>
    <row r="22" spans="1:11" x14ac:dyDescent="0.35">
      <c r="A22" s="43"/>
      <c r="B22" s="44"/>
      <c r="C22" s="44"/>
      <c r="D22" s="44"/>
      <c r="E22" s="44"/>
      <c r="F22" s="44"/>
      <c r="G22" s="44"/>
      <c r="H22" s="44"/>
      <c r="I22" s="44"/>
      <c r="J22" s="45"/>
    </row>
    <row r="23" spans="1:11" ht="65" customHeight="1" x14ac:dyDescent="0.45">
      <c r="A23" s="1" t="s">
        <v>30</v>
      </c>
      <c r="B23" s="22" t="s">
        <v>31</v>
      </c>
      <c r="C23" s="23"/>
      <c r="D23" s="23"/>
      <c r="E23" s="23"/>
      <c r="F23" s="23"/>
      <c r="G23" s="24"/>
      <c r="H23" s="25">
        <f>H24+H26+H30+H28+H32</f>
        <v>2885649.5</v>
      </c>
      <c r="I23" s="26"/>
      <c r="J23" s="27"/>
      <c r="K23" s="5"/>
    </row>
    <row r="24" spans="1:11" ht="66.5" customHeight="1" x14ac:dyDescent="0.35">
      <c r="A24" s="6" t="s">
        <v>8</v>
      </c>
      <c r="B24" s="28" t="s">
        <v>17</v>
      </c>
      <c r="C24" s="29"/>
      <c r="D24" s="29"/>
      <c r="E24" s="29"/>
      <c r="F24" s="29"/>
      <c r="G24" s="30"/>
      <c r="H24" s="39">
        <f>H25</f>
        <v>558916.5</v>
      </c>
      <c r="I24" s="40"/>
      <c r="J24" s="41"/>
    </row>
    <row r="25" spans="1:11" ht="54.5" customHeight="1" x14ac:dyDescent="0.35">
      <c r="A25" s="6" t="s">
        <v>10</v>
      </c>
      <c r="B25" s="34" t="s">
        <v>19</v>
      </c>
      <c r="C25" s="35"/>
      <c r="D25" s="35"/>
      <c r="E25" s="35"/>
      <c r="F25" s="35"/>
      <c r="G25" s="36"/>
      <c r="H25" s="39">
        <f>41400+31900+118000+100000+3720+210+1200+1265+10000+18000+64000+20000+44107.49+68856.01+10000+6258+10000+10000</f>
        <v>558916.5</v>
      </c>
      <c r="I25" s="40"/>
      <c r="J25" s="41"/>
    </row>
    <row r="26" spans="1:11" ht="62" customHeight="1" x14ac:dyDescent="0.35">
      <c r="A26" s="6" t="s">
        <v>12</v>
      </c>
      <c r="B26" s="28" t="s">
        <v>9</v>
      </c>
      <c r="C26" s="29"/>
      <c r="D26" s="29"/>
      <c r="E26" s="29"/>
      <c r="F26" s="29"/>
      <c r="G26" s="30"/>
      <c r="H26" s="31">
        <f>H27</f>
        <v>1647352</v>
      </c>
      <c r="I26" s="32"/>
      <c r="J26" s="33"/>
    </row>
    <row r="27" spans="1:11" ht="34" customHeight="1" x14ac:dyDescent="0.35">
      <c r="A27" s="7" t="s">
        <v>14</v>
      </c>
      <c r="B27" s="34" t="s">
        <v>11</v>
      </c>
      <c r="C27" s="35"/>
      <c r="D27" s="35"/>
      <c r="E27" s="35"/>
      <c r="F27" s="35"/>
      <c r="G27" s="36"/>
      <c r="H27" s="31">
        <f>34000+8600+38100+50000+168720+200000+4552+650+1375+2204+24700+629+170000+67000+32000+30000+20000+20000+30000+30000+13000+20000+40000+10000+12000+1822+500000+118000</f>
        <v>1647352</v>
      </c>
      <c r="I27" s="32"/>
      <c r="J27" s="33"/>
    </row>
    <row r="28" spans="1:11" ht="82.5" customHeight="1" x14ac:dyDescent="0.35">
      <c r="A28" s="7" t="s">
        <v>16</v>
      </c>
      <c r="B28" s="28" t="s">
        <v>13</v>
      </c>
      <c r="C28" s="29"/>
      <c r="D28" s="29"/>
      <c r="E28" s="29"/>
      <c r="F28" s="29"/>
      <c r="G28" s="30"/>
      <c r="H28" s="31">
        <f>H29</f>
        <v>517780</v>
      </c>
      <c r="I28" s="32"/>
      <c r="J28" s="33"/>
    </row>
    <row r="29" spans="1:11" ht="37.5" customHeight="1" x14ac:dyDescent="0.35">
      <c r="A29" s="8" t="s">
        <v>32</v>
      </c>
      <c r="B29" s="37" t="s">
        <v>33</v>
      </c>
      <c r="C29" s="37"/>
      <c r="D29" s="37"/>
      <c r="E29" s="37"/>
      <c r="F29" s="37"/>
      <c r="G29" s="37"/>
      <c r="H29" s="31">
        <f>16000+130000+6000+331280+10000+16000+8500</f>
        <v>517780</v>
      </c>
      <c r="I29" s="32"/>
      <c r="J29" s="33"/>
    </row>
    <row r="30" spans="1:11" ht="96.5" customHeight="1" x14ac:dyDescent="0.35">
      <c r="A30" s="6" t="s">
        <v>20</v>
      </c>
      <c r="B30" s="28" t="s">
        <v>34</v>
      </c>
      <c r="C30" s="29"/>
      <c r="D30" s="29"/>
      <c r="E30" s="29"/>
      <c r="F30" s="29"/>
      <c r="G30" s="30"/>
      <c r="H30" s="31">
        <f>H31</f>
        <v>18495</v>
      </c>
      <c r="I30" s="32"/>
      <c r="J30" s="33"/>
    </row>
    <row r="31" spans="1:11" ht="59" customHeight="1" x14ac:dyDescent="0.35">
      <c r="A31" s="6" t="s">
        <v>35</v>
      </c>
      <c r="B31" s="34" t="s">
        <v>36</v>
      </c>
      <c r="C31" s="35"/>
      <c r="D31" s="35"/>
      <c r="E31" s="35"/>
      <c r="F31" s="35"/>
      <c r="G31" s="36"/>
      <c r="H31" s="38">
        <v>18495</v>
      </c>
      <c r="I31" s="38"/>
      <c r="J31" s="38"/>
    </row>
    <row r="32" spans="1:11" ht="90" customHeight="1" x14ac:dyDescent="0.35">
      <c r="A32" s="8" t="s">
        <v>22</v>
      </c>
      <c r="B32" s="42" t="s">
        <v>21</v>
      </c>
      <c r="C32" s="42"/>
      <c r="D32" s="42"/>
      <c r="E32" s="42"/>
      <c r="F32" s="42"/>
      <c r="G32" s="42"/>
      <c r="H32" s="31">
        <f>74343+68763</f>
        <v>143106</v>
      </c>
      <c r="I32" s="32"/>
      <c r="J32" s="33"/>
    </row>
    <row r="33" spans="1:12" ht="48" customHeight="1" x14ac:dyDescent="0.35">
      <c r="A33" s="46"/>
      <c r="B33" s="47"/>
      <c r="C33" s="47"/>
      <c r="D33" s="47"/>
      <c r="E33" s="47"/>
      <c r="F33" s="47"/>
      <c r="G33" s="47"/>
      <c r="H33" s="47"/>
      <c r="I33" s="47"/>
      <c r="J33" s="48"/>
      <c r="K33" s="5"/>
    </row>
    <row r="34" spans="1:12" ht="91" customHeight="1" x14ac:dyDescent="0.45">
      <c r="A34" s="1" t="s">
        <v>37</v>
      </c>
      <c r="B34" s="22" t="s">
        <v>38</v>
      </c>
      <c r="C34" s="23"/>
      <c r="D34" s="23"/>
      <c r="E34" s="23"/>
      <c r="F34" s="23"/>
      <c r="G34" s="24"/>
      <c r="H34" s="25">
        <f>H35+H37+H39+H41+H43</f>
        <v>27620801.870000001</v>
      </c>
      <c r="I34" s="26"/>
      <c r="J34" s="27"/>
    </row>
    <row r="35" spans="1:12" ht="62" customHeight="1" x14ac:dyDescent="0.35">
      <c r="A35" s="6" t="s">
        <v>8</v>
      </c>
      <c r="B35" s="28" t="s">
        <v>39</v>
      </c>
      <c r="C35" s="29"/>
      <c r="D35" s="29"/>
      <c r="E35" s="29"/>
      <c r="F35" s="29"/>
      <c r="G35" s="30"/>
      <c r="H35" s="39">
        <f>H36</f>
        <v>4941195.5</v>
      </c>
      <c r="I35" s="40"/>
      <c r="J35" s="41"/>
    </row>
    <row r="36" spans="1:12" ht="56" customHeight="1" x14ac:dyDescent="0.35">
      <c r="A36" s="6" t="s">
        <v>10</v>
      </c>
      <c r="B36" s="34" t="s">
        <v>40</v>
      </c>
      <c r="C36" s="35"/>
      <c r="D36" s="35"/>
      <c r="E36" s="35"/>
      <c r="F36" s="35"/>
      <c r="G36" s="36"/>
      <c r="H36" s="39">
        <f>372600+217500+1062000+880537+33480+1890+10810+11385+90000+162000+576000+180000+1016671.5+90000+56322+90000+90000</f>
        <v>4941195.5</v>
      </c>
      <c r="I36" s="40"/>
      <c r="J36" s="41"/>
    </row>
    <row r="37" spans="1:12" ht="90" customHeight="1" x14ac:dyDescent="0.35">
      <c r="A37" s="6" t="s">
        <v>12</v>
      </c>
      <c r="B37" s="28" t="s">
        <v>34</v>
      </c>
      <c r="C37" s="29"/>
      <c r="D37" s="29"/>
      <c r="E37" s="29"/>
      <c r="F37" s="29"/>
      <c r="G37" s="30"/>
      <c r="H37" s="39">
        <f>H38</f>
        <v>2973365.37</v>
      </c>
      <c r="I37" s="40"/>
      <c r="J37" s="41"/>
    </row>
    <row r="38" spans="1:12" ht="45.5" customHeight="1" x14ac:dyDescent="0.35">
      <c r="A38" s="6" t="s">
        <v>14</v>
      </c>
      <c r="B38" s="34" t="s">
        <v>36</v>
      </c>
      <c r="C38" s="35"/>
      <c r="D38" s="35"/>
      <c r="E38" s="35"/>
      <c r="F38" s="35"/>
      <c r="G38" s="36"/>
      <c r="H38" s="39">
        <f>5927.2+166455+400000+1155000+260000+811324.25-19152.96+193811.88</f>
        <v>2973365.37</v>
      </c>
      <c r="I38" s="40"/>
      <c r="J38" s="41"/>
    </row>
    <row r="39" spans="1:12" ht="65" customHeight="1" x14ac:dyDescent="0.35">
      <c r="A39" s="6" t="s">
        <v>16</v>
      </c>
      <c r="B39" s="28" t="s">
        <v>9</v>
      </c>
      <c r="C39" s="29"/>
      <c r="D39" s="29"/>
      <c r="E39" s="29"/>
      <c r="F39" s="29"/>
      <c r="G39" s="30"/>
      <c r="H39" s="31">
        <f>H40</f>
        <v>13300512</v>
      </c>
      <c r="I39" s="32"/>
      <c r="J39" s="33"/>
    </row>
    <row r="40" spans="1:12" ht="31" customHeight="1" x14ac:dyDescent="0.35">
      <c r="A40" s="9" t="s">
        <v>18</v>
      </c>
      <c r="B40" s="34" t="s">
        <v>11</v>
      </c>
      <c r="C40" s="35"/>
      <c r="D40" s="35"/>
      <c r="E40" s="35"/>
      <c r="F40" s="35"/>
      <c r="G40" s="36"/>
      <c r="H40" s="31">
        <f>66673.62+77400+262500+450000+1013234+1589326.38+222300+5659+40968+5850+12370+19833+1530000+603000+288000+10000+270000+180000+180000+270000+270000+117000+180000+360000+1062000+90000+108000+16398+4000000</f>
        <v>13300512</v>
      </c>
      <c r="I40" s="32"/>
      <c r="J40" s="33"/>
    </row>
    <row r="41" spans="1:12" ht="77" customHeight="1" x14ac:dyDescent="0.35">
      <c r="A41" s="7" t="s">
        <v>20</v>
      </c>
      <c r="B41" s="28" t="s">
        <v>13</v>
      </c>
      <c r="C41" s="29"/>
      <c r="D41" s="29"/>
      <c r="E41" s="29"/>
      <c r="F41" s="29"/>
      <c r="G41" s="30"/>
      <c r="H41" s="31">
        <f>H42</f>
        <v>3355266</v>
      </c>
      <c r="I41" s="32"/>
      <c r="J41" s="33"/>
    </row>
    <row r="42" spans="1:12" ht="51" customHeight="1" x14ac:dyDescent="0.35">
      <c r="A42" s="9" t="s">
        <v>41</v>
      </c>
      <c r="B42" s="37" t="s">
        <v>15</v>
      </c>
      <c r="C42" s="37"/>
      <c r="D42" s="37"/>
      <c r="E42" s="37"/>
      <c r="F42" s="37"/>
      <c r="G42" s="37"/>
      <c r="H42" s="38">
        <f>870000+2130766+54000-10000+90000+144000+76500</f>
        <v>3355266</v>
      </c>
      <c r="I42" s="38"/>
      <c r="J42" s="38"/>
      <c r="K42" s="11"/>
    </row>
    <row r="43" spans="1:12" ht="94" customHeight="1" x14ac:dyDescent="0.35">
      <c r="A43" s="8" t="s">
        <v>22</v>
      </c>
      <c r="B43" s="42" t="s">
        <v>21</v>
      </c>
      <c r="C43" s="42"/>
      <c r="D43" s="42"/>
      <c r="E43" s="42"/>
      <c r="F43" s="42"/>
      <c r="G43" s="42"/>
      <c r="H43" s="31">
        <f>1567647+1482816</f>
        <v>3050463</v>
      </c>
      <c r="I43" s="32"/>
      <c r="J43" s="33"/>
      <c r="K43" s="11"/>
    </row>
    <row r="44" spans="1:12" ht="22.5" customHeight="1" x14ac:dyDescent="0.35">
      <c r="A44" s="46"/>
      <c r="B44" s="47"/>
      <c r="C44" s="47"/>
      <c r="D44" s="47"/>
      <c r="E44" s="47"/>
      <c r="F44" s="47"/>
      <c r="G44" s="47"/>
      <c r="H44" s="47"/>
      <c r="I44" s="47"/>
      <c r="J44" s="48"/>
    </row>
    <row r="45" spans="1:12" ht="17.5" customHeight="1" x14ac:dyDescent="0.35">
      <c r="A45" s="1" t="s">
        <v>42</v>
      </c>
      <c r="B45" s="49" t="s">
        <v>43</v>
      </c>
      <c r="C45" s="50"/>
      <c r="D45" s="50"/>
      <c r="E45" s="50"/>
      <c r="F45" s="50"/>
      <c r="G45" s="50"/>
      <c r="H45" s="50"/>
      <c r="I45" s="50"/>
      <c r="J45" s="51"/>
    </row>
    <row r="46" spans="1:12" ht="17.5" customHeight="1" x14ac:dyDescent="0.35">
      <c r="A46" s="54" t="s">
        <v>44</v>
      </c>
      <c r="B46" s="54"/>
      <c r="C46" s="54"/>
      <c r="D46" s="54"/>
      <c r="E46" s="54"/>
      <c r="F46" s="54"/>
      <c r="G46" s="54"/>
      <c r="H46" s="55">
        <f>8820290.58+11404833.59+12107618.81+12573374.5-H34-H23-H9</f>
        <v>7728715.1100000031</v>
      </c>
      <c r="I46" s="56"/>
      <c r="J46" s="57"/>
      <c r="K46" s="5"/>
      <c r="L46" s="11"/>
    </row>
    <row r="47" spans="1:12" ht="17.5" customHeight="1" x14ac:dyDescent="0.35">
      <c r="A47" s="12"/>
      <c r="B47" s="12"/>
      <c r="C47" s="12"/>
      <c r="D47" s="12"/>
      <c r="E47" s="12"/>
      <c r="F47" s="12"/>
      <c r="G47" s="12"/>
      <c r="H47" s="13"/>
      <c r="I47" s="13"/>
      <c r="J47" s="13"/>
    </row>
    <row r="48" spans="1:12" ht="17.5" x14ac:dyDescent="0.35">
      <c r="A48" s="58" t="s">
        <v>45</v>
      </c>
      <c r="B48" s="58"/>
      <c r="C48" s="58"/>
      <c r="D48" s="58"/>
      <c r="E48" s="59"/>
    </row>
    <row r="49" spans="1:10" ht="17.5" x14ac:dyDescent="0.35">
      <c r="A49" s="58" t="s">
        <v>46</v>
      </c>
      <c r="B49" s="58"/>
      <c r="C49" s="58"/>
      <c r="D49" s="58"/>
      <c r="E49" s="59"/>
    </row>
    <row r="50" spans="1:10" ht="17.5" x14ac:dyDescent="0.35">
      <c r="A50" s="58" t="s">
        <v>47</v>
      </c>
      <c r="B50" s="58"/>
      <c r="C50" s="58"/>
      <c r="D50" s="58"/>
      <c r="E50" s="59"/>
    </row>
    <row r="52" spans="1:10" ht="17.5" x14ac:dyDescent="0.35">
      <c r="A52" s="14">
        <v>45673</v>
      </c>
      <c r="B52" s="15"/>
      <c r="C52" s="15"/>
      <c r="E52" s="52" t="s">
        <v>48</v>
      </c>
      <c r="F52" s="52"/>
      <c r="G52" s="52"/>
      <c r="I52" s="15"/>
      <c r="J52" s="15"/>
    </row>
    <row r="53" spans="1:10" x14ac:dyDescent="0.35">
      <c r="A53" s="53" t="s">
        <v>49</v>
      </c>
      <c r="B53" s="53"/>
      <c r="C53" s="53"/>
      <c r="E53" s="53" t="s">
        <v>50</v>
      </c>
      <c r="F53" s="53"/>
      <c r="G53" s="53"/>
      <c r="I53" s="53" t="s">
        <v>51</v>
      </c>
      <c r="J53" s="53"/>
    </row>
  </sheetData>
  <mergeCells count="84">
    <mergeCell ref="E52:G52"/>
    <mergeCell ref="A53:C53"/>
    <mergeCell ref="E53:G53"/>
    <mergeCell ref="I53:J53"/>
    <mergeCell ref="A46:G46"/>
    <mergeCell ref="H46:J46"/>
    <mergeCell ref="A48:D48"/>
    <mergeCell ref="E48:E50"/>
    <mergeCell ref="A49:D49"/>
    <mergeCell ref="A50:D50"/>
    <mergeCell ref="B45:J45"/>
    <mergeCell ref="B39:G39"/>
    <mergeCell ref="H39:J39"/>
    <mergeCell ref="B40:G40"/>
    <mergeCell ref="H40:J40"/>
    <mergeCell ref="B41:G41"/>
    <mergeCell ref="H41:J41"/>
    <mergeCell ref="B42:G42"/>
    <mergeCell ref="H42:J42"/>
    <mergeCell ref="B43:G43"/>
    <mergeCell ref="H43:J43"/>
    <mergeCell ref="A44:J44"/>
    <mergeCell ref="B36:G36"/>
    <mergeCell ref="H36:J36"/>
    <mergeCell ref="B37:G37"/>
    <mergeCell ref="H37:J37"/>
    <mergeCell ref="B38:G38"/>
    <mergeCell ref="H38:J38"/>
    <mergeCell ref="B35:G35"/>
    <mergeCell ref="H35:J35"/>
    <mergeCell ref="B29:G29"/>
    <mergeCell ref="H29:J29"/>
    <mergeCell ref="B30:G30"/>
    <mergeCell ref="H30:J30"/>
    <mergeCell ref="B31:G31"/>
    <mergeCell ref="H31:J31"/>
    <mergeCell ref="B32:G32"/>
    <mergeCell ref="H32:J32"/>
    <mergeCell ref="A33:J33"/>
    <mergeCell ref="B34:G34"/>
    <mergeCell ref="H34:J34"/>
    <mergeCell ref="B26:G26"/>
    <mergeCell ref="H26:J26"/>
    <mergeCell ref="B27:G27"/>
    <mergeCell ref="H27:J27"/>
    <mergeCell ref="B28:G28"/>
    <mergeCell ref="H28:J28"/>
    <mergeCell ref="B25:G25"/>
    <mergeCell ref="H25:J25"/>
    <mergeCell ref="B18:G18"/>
    <mergeCell ref="H18:J18"/>
    <mergeCell ref="B19:G19"/>
    <mergeCell ref="H19:J19"/>
    <mergeCell ref="B20:G20"/>
    <mergeCell ref="H20:J20"/>
    <mergeCell ref="A22:J22"/>
    <mergeCell ref="B23:G23"/>
    <mergeCell ref="H23:J23"/>
    <mergeCell ref="B24:G24"/>
    <mergeCell ref="H24:J24"/>
    <mergeCell ref="B15:G15"/>
    <mergeCell ref="H15:J15"/>
    <mergeCell ref="B16:G16"/>
    <mergeCell ref="H16:J16"/>
    <mergeCell ref="B17:G17"/>
    <mergeCell ref="H17:J17"/>
    <mergeCell ref="B12:G12"/>
    <mergeCell ref="H12:J12"/>
    <mergeCell ref="B13:G13"/>
    <mergeCell ref="H13:J13"/>
    <mergeCell ref="B14:G14"/>
    <mergeCell ref="H14:J14"/>
    <mergeCell ref="B9:G9"/>
    <mergeCell ref="H9:J9"/>
    <mergeCell ref="B10:G10"/>
    <mergeCell ref="H10:J10"/>
    <mergeCell ref="B11:G11"/>
    <mergeCell ref="H11:J11"/>
    <mergeCell ref="A1:J1"/>
    <mergeCell ref="A2:J4"/>
    <mergeCell ref="A5:J5"/>
    <mergeCell ref="A6:J6"/>
    <mergeCell ref="A8:G8"/>
    <mergeCell ref="H8:J8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31.12.2024 общий 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Эйленен</dc:creator>
  <cp:lastModifiedBy>Анастасия Эйленен</cp:lastModifiedBy>
  <cp:lastPrinted>2025-01-17T14:01:11Z</cp:lastPrinted>
  <dcterms:created xsi:type="dcterms:W3CDTF">2025-01-16T20:28:51Z</dcterms:created>
  <dcterms:modified xsi:type="dcterms:W3CDTF">2025-01-17T14:12:42Z</dcterms:modified>
</cp:coreProperties>
</file>